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1475" windowHeight="7305" tabRatio="786"/>
  </bookViews>
  <sheets>
    <sheet name="Зона хранения" sheetId="4" r:id="rId1"/>
  </sheets>
  <calcPr calcId="144525"/>
</workbook>
</file>

<file path=xl/calcChain.xml><?xml version="1.0" encoding="utf-8"?>
<calcChain xmlns="http://schemas.openxmlformats.org/spreadsheetml/2006/main">
  <c r="H21" i="4" l="1"/>
  <c r="H19" i="4"/>
  <c r="H35" i="4" l="1"/>
  <c r="H37" i="4" s="1"/>
  <c r="H38" i="4" s="1"/>
  <c r="H39" i="4" s="1"/>
  <c r="H40" i="4" s="1"/>
  <c r="H24" i="4"/>
  <c r="H25" i="4" s="1"/>
  <c r="H23" i="4"/>
  <c r="H20" i="4"/>
  <c r="H14" i="4"/>
  <c r="H15" i="4" s="1"/>
  <c r="H16" i="4" s="1"/>
  <c r="H17" i="4" s="1"/>
  <c r="H41" i="4" l="1"/>
  <c r="H36" i="4"/>
  <c r="H22" i="4"/>
</calcChain>
</file>

<file path=xl/sharedStrings.xml><?xml version="1.0" encoding="utf-8"?>
<sst xmlns="http://schemas.openxmlformats.org/spreadsheetml/2006/main" count="321" uniqueCount="160">
  <si>
    <t>Позиция</t>
  </si>
  <si>
    <t>Наименование</t>
  </si>
  <si>
    <t>Тип, марка</t>
  </si>
  <si>
    <t>Код</t>
  </si>
  <si>
    <t>Единица измерения</t>
  </si>
  <si>
    <t>Количество</t>
  </si>
  <si>
    <t>шт.</t>
  </si>
  <si>
    <t>2.1</t>
  </si>
  <si>
    <t>1.1</t>
  </si>
  <si>
    <t>1.2</t>
  </si>
  <si>
    <t>3.1</t>
  </si>
  <si>
    <t>3.2</t>
  </si>
  <si>
    <t>3.3</t>
  </si>
  <si>
    <t>4.1</t>
  </si>
  <si>
    <t>4.2</t>
  </si>
  <si>
    <t>4.3</t>
  </si>
  <si>
    <t>3.4</t>
  </si>
  <si>
    <t>1</t>
  </si>
  <si>
    <t>2.2</t>
  </si>
  <si>
    <t>2.3</t>
  </si>
  <si>
    <t>2.4</t>
  </si>
  <si>
    <t>CM010610</t>
  </si>
  <si>
    <t>2</t>
  </si>
  <si>
    <t>4.4</t>
  </si>
  <si>
    <t>4.5</t>
  </si>
  <si>
    <t>2.5</t>
  </si>
  <si>
    <t>2.6</t>
  </si>
  <si>
    <t>2.7</t>
  </si>
  <si>
    <t>2.8</t>
  </si>
  <si>
    <t>2.9</t>
  </si>
  <si>
    <t>37501</t>
  </si>
  <si>
    <t>"S5 Combitech"</t>
  </si>
  <si>
    <t>"B5 Combitech"</t>
  </si>
  <si>
    <t>"M5 Combitech"</t>
  </si>
  <si>
    <t>"Hercules"</t>
  </si>
  <si>
    <t>ДКС</t>
  </si>
  <si>
    <t>м</t>
  </si>
  <si>
    <t>Завод-изготовитель</t>
  </si>
  <si>
    <t>Группа</t>
  </si>
  <si>
    <t>3.5</t>
  </si>
  <si>
    <t>3.6</t>
  </si>
  <si>
    <t>3.8</t>
  </si>
  <si>
    <t>3.10</t>
  </si>
  <si>
    <t>PTA08ESEF2AA000</t>
  </si>
  <si>
    <t>PTA08ESEF1AA000</t>
  </si>
  <si>
    <t>PTA08EVEL1AA000</t>
  </si>
  <si>
    <t>PTA08ETST1AA000</t>
  </si>
  <si>
    <t>PTN91EMON1AA000</t>
  </si>
  <si>
    <t>PTN90TJCO1AA000</t>
  </si>
  <si>
    <t>Прямая секция без точек отвода, L=3000 мм</t>
  </si>
  <si>
    <t>Вертикальный угол 90°</t>
  </si>
  <si>
    <t>Секция подключения к щиту</t>
  </si>
  <si>
    <t>Соединительная секция</t>
  </si>
  <si>
    <t>Крышка соединения</t>
  </si>
  <si>
    <t>76</t>
  </si>
  <si>
    <t>36144</t>
  </si>
  <si>
    <t>35304</t>
  </si>
  <si>
    <t>35524</t>
  </si>
  <si>
    <t>3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</si>
  <si>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</si>
  <si>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</si>
  <si>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</si>
  <si>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</si>
  <si>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</si>
  <si>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</si>
  <si>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</si>
  <si>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</si>
  <si>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</si>
  <si>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</si>
  <si>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Лотки</t>
  </si>
  <si>
    <t>363</t>
  </si>
  <si>
    <t>Лоток перфорированный 200х80 L3000</t>
  </si>
  <si>
    <t>Крышка с заземлением на лоток осн.200 L3000</t>
  </si>
  <si>
    <t>Угол CPO 90 горизонтальный 90° 200х80</t>
  </si>
  <si>
    <t>Крышка на угол CPO 90 горизонтальный 90° осн.200</t>
  </si>
  <si>
    <t>Ответвитель TDS T-образный вертикальный ун. осн. 200 H80</t>
  </si>
  <si>
    <t>Крышка на ответвитель TDS Т-образный вертикальный ун. осн.200</t>
  </si>
  <si>
    <t>Ответвитель DPT Т-образный горизонтальный 200х80</t>
  </si>
  <si>
    <t>Крышка на ответвитель DPT Т-образный горизонтальный осн.200</t>
  </si>
  <si>
    <t>Угол CDV 90 вертикальный внеш. осн.200 H80</t>
  </si>
  <si>
    <t>Крышка на угол CDV 90 вертикальный внеш. осн.200</t>
  </si>
  <si>
    <t>36024</t>
  </si>
  <si>
    <t>38004</t>
  </si>
  <si>
    <t>37164</t>
  </si>
  <si>
    <t>38324</t>
  </si>
  <si>
    <t>38044</t>
  </si>
  <si>
    <t>37374</t>
  </si>
  <si>
    <t>38343</t>
  </si>
  <si>
    <t>4</t>
  </si>
  <si>
    <t>Крышка на ответвитель DPX крестообразный осн.200</t>
  </si>
  <si>
    <t>38064</t>
  </si>
  <si>
    <t>П-образный профиль PSM, L300, толщ.2,5 мм</t>
  </si>
  <si>
    <t>Крепление к профнастилу V-образное M8</t>
  </si>
  <si>
    <t>Шпилька М8х1000</t>
  </si>
  <si>
    <t>Гайка с насечкой, препятствующей откручиванию М8</t>
  </si>
  <si>
    <t>Винт с крестообразным шлицем М6х10</t>
  </si>
  <si>
    <t>Винт с гладкой головкой и квадратным подголовником М6х16</t>
  </si>
  <si>
    <t>Гайка с насечкой, препятствующей откручиванию М6</t>
  </si>
  <si>
    <t>Винт для электрического соединения М5х8</t>
  </si>
  <si>
    <t>Пластина соединительная GTO H80</t>
  </si>
  <si>
    <t>Никелированная пластина для заземления PTCE</t>
  </si>
  <si>
    <t>2.10</t>
  </si>
  <si>
    <t>BPM2903</t>
  </si>
  <si>
    <t>CM330800</t>
  </si>
  <si>
    <t>CM200801</t>
  </si>
  <si>
    <t>CM100800</t>
  </si>
  <si>
    <t>CM010616</t>
  </si>
  <si>
    <t>CM100600</t>
  </si>
  <si>
    <t>CM030508</t>
  </si>
  <si>
    <t>37303</t>
  </si>
  <si>
    <t>Ответвитель DPX крестообразный 200х80</t>
  </si>
  <si>
    <t>36204</t>
  </si>
  <si>
    <t>PTA08ESP14AA000</t>
  </si>
  <si>
    <t>Прямая секция без точек отвода, L=500 мм</t>
  </si>
  <si>
    <t>Прямая секция без точек отвода, L=900 мм</t>
  </si>
  <si>
    <t>Прямая секция без точек отвода, L=1300 мм</t>
  </si>
  <si>
    <t>PTA08EHEL1AA000</t>
  </si>
  <si>
    <t>Горизонтальный угол 90°, a=250 мм, b=250 мм</t>
  </si>
  <si>
    <t>Прямая секция с 1 точкой отвода, L=3000 мм</t>
  </si>
  <si>
    <t>Кабельная секция</t>
  </si>
  <si>
    <t>PTC08EFED1AA00</t>
  </si>
  <si>
    <t>PTN90ZFIUSAA000</t>
  </si>
  <si>
    <t>Фиксатор шинопровода</t>
  </si>
  <si>
    <t>Шинопровод распределительный</t>
  </si>
  <si>
    <t>Крепление шинопровода распределительного</t>
  </si>
  <si>
    <t>Шкафы</t>
  </si>
  <si>
    <t>6.1</t>
  </si>
  <si>
    <t>6.2</t>
  </si>
  <si>
    <t>R5ST0652</t>
  </si>
  <si>
    <t>"RAM block"</t>
  </si>
  <si>
    <t>Корпус сварной навесной серии ST с М/П Размер: 600 x 500 x 200 мм (В х Ш х Г)</t>
  </si>
  <si>
    <t>Стойки вертикальные, В=2000мм, без дополнительных креплений, 1 упаковка - 4шт.</t>
  </si>
  <si>
    <t>Дверь сплошная 2-у створчатая, для шкафов DAE/CQE, 2000 x 1200 мм</t>
  </si>
  <si>
    <t>Панель задняя, для шкафов DAE/CQE, 2000 x 1200 мм</t>
  </si>
  <si>
    <t>Монтажная плата, для шкафов DAE/CQE 2000 x 1200 мм</t>
  </si>
  <si>
    <t>Панели боковые для шкафов CQE 2000х1000 мм, 1 упаковка - 2 шт.</t>
  </si>
  <si>
    <t>Цоколь 1200 x 1000 x 100 мм</t>
  </si>
  <si>
    <t>R5KMN20</t>
  </si>
  <si>
    <t>R5CPE20120</t>
  </si>
  <si>
    <t>R5CRE20120</t>
  </si>
  <si>
    <t>R5PCE20120</t>
  </si>
  <si>
    <t>R5LE20102</t>
  </si>
  <si>
    <t>R5ZE12101</t>
  </si>
  <si>
    <t>R5KTB1212</t>
  </si>
  <si>
    <t>Комплект, крыша и основание, для шкафов CQE, 1200 x 1200 мм</t>
  </si>
  <si>
    <t>Промразъемы</t>
  </si>
  <si>
    <t>7.1</t>
  </si>
  <si>
    <t>7.2</t>
  </si>
  <si>
    <t>Розетка настенная IP67 16A 2P+E 230В</t>
  </si>
  <si>
    <t>Розетка настенная  IP67 16А 3P+E+N 400В</t>
  </si>
  <si>
    <t>DIS5181653T</t>
  </si>
  <si>
    <t>DIS5181657T</t>
  </si>
  <si>
    <t>"Quadro"</t>
  </si>
  <si>
    <t>Крепление лотков</t>
  </si>
  <si>
    <t>2.11</t>
  </si>
  <si>
    <t>2.12</t>
  </si>
  <si>
    <t>Крепление ТМ к стене для вертикального монтажа осн.200 мм</t>
  </si>
  <si>
    <t>Стандартный анкер с болтом М8</t>
  </si>
  <si>
    <t>BMM1020</t>
  </si>
  <si>
    <t>CM430850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</si>
</sst>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theme="1"/>
      <name val="Verdana"/>
      <family val="2"/>
      <charset val="204"/>
    </font>
    <font>
      <b/>
      <sz val="9"/>
      <color rgb="FF000000"/>
      <name val="Verdana"/>
      <family val="2"/>
      <charset val="204"/>
    </font>
    <font>
      <sz val="9"/>
      <color theme="1"/>
      <name val="Verdan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64" fontId="6" fillId="0" borderId="0" applyFon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8" fillId="10" borderId="2" applyNumberFormat="0" applyAlignment="0" applyProtection="0"/>
    <xf numFmtId="0" fontId="9" fillId="13" borderId="3" applyNumberFormat="0" applyAlignment="0" applyProtection="0"/>
    <xf numFmtId="0" fontId="10" fillId="13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5" borderId="9" applyNumberFormat="0" applyFont="0" applyAlignment="0" applyProtection="0"/>
    <xf numFmtId="0" fontId="20" fillId="0" borderId="10" applyNumberFormat="0" applyFill="0" applyAlignment="0" applyProtection="0"/>
    <xf numFmtId="0" fontId="2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 wrapText="1"/>
    </xf>
    <xf numFmtId="49" fontId="0" fillId="0" borderId="0" xfId="0" applyNumberFormat="1" applyFill="1"/>
    <xf numFmtId="49" fontId="23" fillId="0" borderId="1" xfId="1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5" fillId="0" borderId="1" xfId="1" applyNumberFormat="1" applyFont="1" applyFill="1" applyBorder="1" applyAlignment="1">
      <alignment horizontal="center" vertical="center" wrapText="1"/>
    </xf>
    <xf numFmtId="49" fontId="25" fillId="0" borderId="11" xfId="1" applyNumberFormat="1" applyFont="1" applyFill="1" applyBorder="1" applyAlignment="1">
      <alignment horizontal="center" vertical="center" wrapText="1"/>
    </xf>
    <xf numFmtId="49" fontId="25" fillId="0" borderId="12" xfId="1" applyNumberFormat="1" applyFont="1" applyFill="1" applyBorder="1" applyAlignment="1">
      <alignment horizontal="center" vertical="center" wrapText="1"/>
    </xf>
    <xf numFmtId="49" fontId="25" fillId="0" borderId="13" xfId="1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0" borderId="1" xfId="1" applyNumberFormat="1" applyFont="1" applyFill="1" applyBorder="1" applyAlignment="1">
      <alignment horizontal="center" vertical="center" wrapText="1"/>
    </xf>
    <xf numFmtId="0" fontId="25" fillId="0" borderId="11" xfId="1" applyNumberFormat="1" applyFont="1" applyFill="1" applyBorder="1" applyAlignment="1">
      <alignment horizontal="center" vertical="center" wrapText="1"/>
    </xf>
    <xf numFmtId="0" fontId="25" fillId="0" borderId="12" xfId="1" applyNumberFormat="1" applyFont="1" applyFill="1" applyBorder="1" applyAlignment="1">
      <alignment horizontal="center" vertical="center" wrapText="1"/>
    </xf>
    <xf numFmtId="0" fontId="25" fillId="0" borderId="13" xfId="1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</cellXfs>
  <cellStyles count="66">
    <cellStyle name="20% - Акцент1 2" xfId="5"/>
    <cellStyle name="20% - Акцент1 2 2" xfId="7"/>
    <cellStyle name="20% - Акцент2 2" xfId="6"/>
    <cellStyle name="20% - Акцент2 2 2" xfId="8"/>
    <cellStyle name="20% - Акцент3 2" xfId="9"/>
    <cellStyle name="20% - Акцент3 2 2" xfId="10"/>
    <cellStyle name="20% - Акцент4 2" xfId="11"/>
    <cellStyle name="20% - Акцент4 2 2" xfId="12"/>
    <cellStyle name="20% - Акцент5 2" xfId="13"/>
    <cellStyle name="20% - Акцент5 2 2" xfId="14"/>
    <cellStyle name="20% - Акцент6 2" xfId="15"/>
    <cellStyle name="20% - Акцент6 2 2" xfId="16"/>
    <cellStyle name="40% - Акцент1 2" xfId="17"/>
    <cellStyle name="40% - Акцент1 2 2" xfId="18"/>
    <cellStyle name="40% - Акцент2 2" xfId="19"/>
    <cellStyle name="40% - Акцент2 2 2" xfId="20"/>
    <cellStyle name="40% - Акцент3 2" xfId="21"/>
    <cellStyle name="40% - Акцент3 2 2" xfId="22"/>
    <cellStyle name="40% - Акцент4 2" xfId="23"/>
    <cellStyle name="40% - Акцент4 2 2" xfId="24"/>
    <cellStyle name="40% - Акцент5 2" xfId="25"/>
    <cellStyle name="40% - Акцент5 2 2" xfId="26"/>
    <cellStyle name="40% - Акцент6 2" xfId="27"/>
    <cellStyle name="40% - Акцент6 2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Euro" xfId="35"/>
    <cellStyle name="Normale_Foglio1" xfId="2"/>
    <cellStyle name="Акцент1 2" xfId="36"/>
    <cellStyle name="Акцент2 2" xfId="37"/>
    <cellStyle name="Акцент3 2" xfId="38"/>
    <cellStyle name="Акцент4 2" xfId="39"/>
    <cellStyle name="Акцент5 2" xfId="40"/>
    <cellStyle name="Акцент6 2" xfId="41"/>
    <cellStyle name="Ввод  2" xfId="42"/>
    <cellStyle name="Вывод 2" xfId="43"/>
    <cellStyle name="Вычисление 2" xfId="44"/>
    <cellStyle name="Заголовок 1 2" xfId="45"/>
    <cellStyle name="Заголовок 2 2" xfId="46"/>
    <cellStyle name="Заголовок 3 2" xfId="47"/>
    <cellStyle name="Заголовок 4 2" xfId="48"/>
    <cellStyle name="Итог 2" xfId="49"/>
    <cellStyle name="Контрольная ячейка 2" xfId="50"/>
    <cellStyle name="Название 2" xfId="51"/>
    <cellStyle name="Нейтральный 2" xfId="52"/>
    <cellStyle name="Обычный" xfId="0" builtinId="0"/>
    <cellStyle name="Обычный 10" xfId="65"/>
    <cellStyle name="Обычный 2" xfId="3"/>
    <cellStyle name="Обычный 3" xfId="1"/>
    <cellStyle name="Обычный 4" xfId="57"/>
    <cellStyle name="Обычный 5" xfId="61"/>
    <cellStyle name="Обычный 6" xfId="60"/>
    <cellStyle name="Обычный 7" xfId="62"/>
    <cellStyle name="Обычный 8" xfId="63"/>
    <cellStyle name="Обычный 9" xfId="64"/>
    <cellStyle name="Плохой 2" xfId="53"/>
    <cellStyle name="Пояснение 2" xfId="54"/>
    <cellStyle name="Примечание 2" xfId="55"/>
    <cellStyle name="Связанная ячейка 2" xfId="56"/>
    <cellStyle name="Стиль 1" xfId="4"/>
    <cellStyle name="Текст предупреждения 2" xfId="58"/>
    <cellStyle name="Хороший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85" zoomScaleNormal="85" workbookViewId="0">
      <selection activeCell="A50" sqref="A50:A51"/>
    </sheetView>
  </sheetViews>
  <sheetFormatPr defaultRowHeight="15" x14ac:dyDescent="0.25"/>
  <cols>
    <col min="1" max="1" width="16.28515625" style="2" customWidth="1"/>
    <col min="2" max="2" width="9.28515625" style="2" customWidth="1"/>
    <col min="3" max="3" width="84.140625" style="2" customWidth="1"/>
    <col min="4" max="4" width="18" style="2" customWidth="1"/>
    <col min="5" max="5" width="20.140625" style="2" customWidth="1"/>
    <col min="6" max="7" width="15.28515625" style="2" customWidth="1"/>
    <col min="8" max="8" width="15.28515625" style="18" customWidth="1"/>
  </cols>
  <sheetData>
    <row r="1" spans="1:8" s="1" customFormat="1" ht="42.75" customHeight="1" x14ac:dyDescent="0.25">
      <c r="A1" s="4" t="s">
        <v>38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37</v>
      </c>
      <c r="G1" s="5" t="s">
        <v>4</v>
      </c>
      <c r="H1" s="13" t="s">
        <v>5</v>
      </c>
    </row>
    <row r="2" spans="1:8" s="3" customFormat="1" ht="18" customHeight="1" x14ac:dyDescent="0.25">
      <c r="A2" s="11" t="s">
        <v>69</v>
      </c>
      <c r="B2" s="6" t="s">
        <v>8</v>
      </c>
      <c r="C2" s="6" t="s">
        <v>71</v>
      </c>
      <c r="D2" s="6" t="s">
        <v>31</v>
      </c>
      <c r="E2" s="6" t="s">
        <v>56</v>
      </c>
      <c r="F2" s="6" t="s">
        <v>35</v>
      </c>
      <c r="G2" s="6" t="s">
        <v>36</v>
      </c>
      <c r="H2" s="14" t="s">
        <v>70</v>
      </c>
    </row>
    <row r="3" spans="1:8" s="3" customFormat="1" ht="18" customHeight="1" x14ac:dyDescent="0.25">
      <c r="A3" s="11"/>
      <c r="B3" s="6" t="s">
        <v>9</v>
      </c>
      <c r="C3" s="6" t="s">
        <v>72</v>
      </c>
      <c r="D3" s="6" t="s">
        <v>31</v>
      </c>
      <c r="E3" s="6" t="s">
        <v>57</v>
      </c>
      <c r="F3" s="6" t="s">
        <v>35</v>
      </c>
      <c r="G3" s="6" t="s">
        <v>36</v>
      </c>
      <c r="H3" s="14" t="s">
        <v>70</v>
      </c>
    </row>
    <row r="4" spans="1:8" s="3" customFormat="1" ht="18" customHeight="1" x14ac:dyDescent="0.25">
      <c r="A4" s="11"/>
      <c r="B4" s="6" t="s">
        <v>59</v>
      </c>
      <c r="C4" s="6" t="s">
        <v>73</v>
      </c>
      <c r="D4" s="6" t="s">
        <v>31</v>
      </c>
      <c r="E4" s="6" t="s">
        <v>81</v>
      </c>
      <c r="F4" s="6" t="s">
        <v>35</v>
      </c>
      <c r="G4" s="6" t="s">
        <v>6</v>
      </c>
      <c r="H4" s="14" t="s">
        <v>17</v>
      </c>
    </row>
    <row r="5" spans="1:8" s="3" customFormat="1" ht="18" customHeight="1" x14ac:dyDescent="0.25">
      <c r="A5" s="11"/>
      <c r="B5" s="6" t="s">
        <v>60</v>
      </c>
      <c r="C5" s="6" t="s">
        <v>74</v>
      </c>
      <c r="D5" s="6" t="s">
        <v>31</v>
      </c>
      <c r="E5" s="6" t="s">
        <v>82</v>
      </c>
      <c r="F5" s="6" t="s">
        <v>35</v>
      </c>
      <c r="G5" s="6" t="s">
        <v>6</v>
      </c>
      <c r="H5" s="14" t="s">
        <v>17</v>
      </c>
    </row>
    <row r="6" spans="1:8" s="3" customFormat="1" ht="18" customHeight="1" x14ac:dyDescent="0.25">
      <c r="A6" s="11"/>
      <c r="B6" s="6" t="s">
        <v>61</v>
      </c>
      <c r="C6" s="6" t="s">
        <v>75</v>
      </c>
      <c r="D6" s="6" t="s">
        <v>31</v>
      </c>
      <c r="E6" s="6" t="s">
        <v>83</v>
      </c>
      <c r="F6" s="6" t="s">
        <v>35</v>
      </c>
      <c r="G6" s="6" t="s">
        <v>6</v>
      </c>
      <c r="H6" s="14" t="s">
        <v>17</v>
      </c>
    </row>
    <row r="7" spans="1:8" s="3" customFormat="1" ht="18" customHeight="1" x14ac:dyDescent="0.25">
      <c r="A7" s="11"/>
      <c r="B7" s="6" t="s">
        <v>62</v>
      </c>
      <c r="C7" s="6" t="s">
        <v>76</v>
      </c>
      <c r="D7" s="6" t="s">
        <v>31</v>
      </c>
      <c r="E7" s="6" t="s">
        <v>84</v>
      </c>
      <c r="F7" s="6" t="s">
        <v>35</v>
      </c>
      <c r="G7" s="6" t="s">
        <v>6</v>
      </c>
      <c r="H7" s="14" t="s">
        <v>17</v>
      </c>
    </row>
    <row r="8" spans="1:8" s="3" customFormat="1" ht="18" customHeight="1" x14ac:dyDescent="0.25">
      <c r="A8" s="11"/>
      <c r="B8" s="6" t="s">
        <v>63</v>
      </c>
      <c r="C8" s="6" t="s">
        <v>77</v>
      </c>
      <c r="D8" s="6" t="s">
        <v>31</v>
      </c>
      <c r="E8" s="6" t="s">
        <v>55</v>
      </c>
      <c r="F8" s="6" t="s">
        <v>35</v>
      </c>
      <c r="G8" s="6" t="s">
        <v>6</v>
      </c>
      <c r="H8" s="14" t="s">
        <v>58</v>
      </c>
    </row>
    <row r="9" spans="1:8" s="3" customFormat="1" ht="18" customHeight="1" x14ac:dyDescent="0.25">
      <c r="A9" s="11"/>
      <c r="B9" s="6" t="s">
        <v>64</v>
      </c>
      <c r="C9" s="6" t="s">
        <v>78</v>
      </c>
      <c r="D9" s="6" t="s">
        <v>31</v>
      </c>
      <c r="E9" s="6" t="s">
        <v>85</v>
      </c>
      <c r="F9" s="6" t="s">
        <v>35</v>
      </c>
      <c r="G9" s="6" t="s">
        <v>6</v>
      </c>
      <c r="H9" s="14" t="s">
        <v>58</v>
      </c>
    </row>
    <row r="10" spans="1:8" s="3" customFormat="1" ht="18" customHeight="1" x14ac:dyDescent="0.25">
      <c r="A10" s="11"/>
      <c r="B10" s="6" t="s">
        <v>65</v>
      </c>
      <c r="C10" s="6" t="s">
        <v>79</v>
      </c>
      <c r="D10" s="6" t="s">
        <v>31</v>
      </c>
      <c r="E10" s="6" t="s">
        <v>86</v>
      </c>
      <c r="F10" s="6" t="s">
        <v>35</v>
      </c>
      <c r="G10" s="6" t="s">
        <v>6</v>
      </c>
      <c r="H10" s="14" t="s">
        <v>88</v>
      </c>
    </row>
    <row r="11" spans="1:8" s="3" customFormat="1" ht="18" customHeight="1" x14ac:dyDescent="0.25">
      <c r="A11" s="11"/>
      <c r="B11" s="6" t="s">
        <v>66</v>
      </c>
      <c r="C11" s="6" t="s">
        <v>80</v>
      </c>
      <c r="D11" s="6" t="s">
        <v>31</v>
      </c>
      <c r="E11" s="6" t="s">
        <v>87</v>
      </c>
      <c r="F11" s="6" t="s">
        <v>35</v>
      </c>
      <c r="G11" s="6" t="s">
        <v>6</v>
      </c>
      <c r="H11" s="14" t="s">
        <v>88</v>
      </c>
    </row>
    <row r="12" spans="1:8" s="3" customFormat="1" ht="18" customHeight="1" x14ac:dyDescent="0.25">
      <c r="A12" s="11"/>
      <c r="B12" s="6" t="s">
        <v>67</v>
      </c>
      <c r="C12" s="6" t="s">
        <v>110</v>
      </c>
      <c r="D12" s="6" t="s">
        <v>31</v>
      </c>
      <c r="E12" s="6" t="s">
        <v>111</v>
      </c>
      <c r="F12" s="6" t="s">
        <v>35</v>
      </c>
      <c r="G12" s="6" t="s">
        <v>6</v>
      </c>
      <c r="H12" s="14" t="s">
        <v>17</v>
      </c>
    </row>
    <row r="13" spans="1:8" s="3" customFormat="1" ht="18" customHeight="1" x14ac:dyDescent="0.25">
      <c r="A13" s="11"/>
      <c r="B13" s="6" t="s">
        <v>68</v>
      </c>
      <c r="C13" s="6" t="s">
        <v>89</v>
      </c>
      <c r="D13" s="6" t="s">
        <v>31</v>
      </c>
      <c r="E13" s="6" t="s">
        <v>90</v>
      </c>
      <c r="F13" s="6" t="s">
        <v>35</v>
      </c>
      <c r="G13" s="6" t="s">
        <v>6</v>
      </c>
      <c r="H13" s="14" t="s">
        <v>17</v>
      </c>
    </row>
    <row r="14" spans="1:8" s="3" customFormat="1" ht="18" customHeight="1" x14ac:dyDescent="0.25">
      <c r="A14" s="10" t="s">
        <v>153</v>
      </c>
      <c r="B14" s="6" t="s">
        <v>7</v>
      </c>
      <c r="C14" s="6" t="s">
        <v>91</v>
      </c>
      <c r="D14" s="6" t="s">
        <v>32</v>
      </c>
      <c r="E14" s="6" t="s">
        <v>102</v>
      </c>
      <c r="F14" s="6" t="s">
        <v>35</v>
      </c>
      <c r="G14" s="6" t="s">
        <v>6</v>
      </c>
      <c r="H14" s="14">
        <f>H2/1.5</f>
        <v>242</v>
      </c>
    </row>
    <row r="15" spans="1:8" s="3" customFormat="1" ht="18" customHeight="1" x14ac:dyDescent="0.25">
      <c r="A15" s="11"/>
      <c r="B15" s="6" t="s">
        <v>18</v>
      </c>
      <c r="C15" s="6" t="s">
        <v>92</v>
      </c>
      <c r="D15" s="6" t="s">
        <v>33</v>
      </c>
      <c r="E15" s="6" t="s">
        <v>103</v>
      </c>
      <c r="F15" s="6" t="s">
        <v>35</v>
      </c>
      <c r="G15" s="6" t="s">
        <v>6</v>
      </c>
      <c r="H15" s="14">
        <f>H14*2</f>
        <v>484</v>
      </c>
    </row>
    <row r="16" spans="1:8" s="3" customFormat="1" ht="18" customHeight="1" x14ac:dyDescent="0.25">
      <c r="A16" s="11"/>
      <c r="B16" s="6" t="s">
        <v>19</v>
      </c>
      <c r="C16" s="6" t="s">
        <v>93</v>
      </c>
      <c r="D16" s="6" t="s">
        <v>33</v>
      </c>
      <c r="E16" s="6" t="s">
        <v>104</v>
      </c>
      <c r="F16" s="6" t="s">
        <v>35</v>
      </c>
      <c r="G16" s="6" t="s">
        <v>36</v>
      </c>
      <c r="H16" s="14">
        <f>H15</f>
        <v>484</v>
      </c>
    </row>
    <row r="17" spans="1:8" s="3" customFormat="1" ht="18" customHeight="1" x14ac:dyDescent="0.25">
      <c r="A17" s="11"/>
      <c r="B17" s="6" t="s">
        <v>20</v>
      </c>
      <c r="C17" s="6" t="s">
        <v>94</v>
      </c>
      <c r="D17" s="6" t="s">
        <v>33</v>
      </c>
      <c r="E17" s="6" t="s">
        <v>105</v>
      </c>
      <c r="F17" s="6" t="s">
        <v>35</v>
      </c>
      <c r="G17" s="6" t="s">
        <v>6</v>
      </c>
      <c r="H17" s="14">
        <f>H16*2</f>
        <v>968</v>
      </c>
    </row>
    <row r="18" spans="1:8" s="3" customFormat="1" ht="18" customHeight="1" x14ac:dyDescent="0.25">
      <c r="A18" s="11"/>
      <c r="B18" s="6" t="s">
        <v>25</v>
      </c>
      <c r="C18" s="6" t="s">
        <v>156</v>
      </c>
      <c r="D18" s="6" t="s">
        <v>32</v>
      </c>
      <c r="E18" s="6" t="s">
        <v>158</v>
      </c>
      <c r="F18" s="6" t="s">
        <v>35</v>
      </c>
      <c r="G18" s="6" t="s">
        <v>6</v>
      </c>
      <c r="H18" s="14">
        <v>12</v>
      </c>
    </row>
    <row r="19" spans="1:8" s="3" customFormat="1" ht="18" customHeight="1" x14ac:dyDescent="0.25">
      <c r="A19" s="11"/>
      <c r="B19" s="6" t="s">
        <v>26</v>
      </c>
      <c r="C19" s="6" t="s">
        <v>157</v>
      </c>
      <c r="D19" s="6" t="s">
        <v>33</v>
      </c>
      <c r="E19" s="6" t="s">
        <v>159</v>
      </c>
      <c r="F19" s="6" t="s">
        <v>35</v>
      </c>
      <c r="G19" s="6" t="s">
        <v>6</v>
      </c>
      <c r="H19" s="14">
        <f>H18*2</f>
        <v>24</v>
      </c>
    </row>
    <row r="20" spans="1:8" s="3" customFormat="1" ht="18" customHeight="1" x14ac:dyDescent="0.25">
      <c r="A20" s="11"/>
      <c r="B20" s="6" t="s">
        <v>27</v>
      </c>
      <c r="C20" s="6" t="s">
        <v>95</v>
      </c>
      <c r="D20" s="6" t="s">
        <v>33</v>
      </c>
      <c r="E20" s="6" t="s">
        <v>21</v>
      </c>
      <c r="F20" s="6" t="s">
        <v>35</v>
      </c>
      <c r="G20" s="6" t="s">
        <v>6</v>
      </c>
      <c r="H20" s="14">
        <f>H2*5/3+H4*20+H6*30+H8*30+H10*20+H12*40</f>
        <v>865</v>
      </c>
    </row>
    <row r="21" spans="1:8" s="3" customFormat="1" ht="18" customHeight="1" x14ac:dyDescent="0.25">
      <c r="A21" s="11"/>
      <c r="B21" s="6" t="s">
        <v>28</v>
      </c>
      <c r="C21" s="6" t="s">
        <v>96</v>
      </c>
      <c r="D21" s="6" t="s">
        <v>33</v>
      </c>
      <c r="E21" s="6" t="s">
        <v>106</v>
      </c>
      <c r="F21" s="6" t="s">
        <v>35</v>
      </c>
      <c r="G21" s="6" t="s">
        <v>6</v>
      </c>
      <c r="H21" s="14">
        <f>H14*2+H18*2</f>
        <v>508</v>
      </c>
    </row>
    <row r="22" spans="1:8" s="3" customFormat="1" ht="18" customHeight="1" x14ac:dyDescent="0.25">
      <c r="A22" s="11"/>
      <c r="B22" s="6" t="s">
        <v>29</v>
      </c>
      <c r="C22" s="6" t="s">
        <v>97</v>
      </c>
      <c r="D22" s="6" t="s">
        <v>33</v>
      </c>
      <c r="E22" s="6" t="s">
        <v>107</v>
      </c>
      <c r="F22" s="6" t="s">
        <v>35</v>
      </c>
      <c r="G22" s="6" t="s">
        <v>6</v>
      </c>
      <c r="H22" s="14">
        <f>H20+H21</f>
        <v>1373</v>
      </c>
    </row>
    <row r="23" spans="1:8" s="3" customFormat="1" ht="18" customHeight="1" x14ac:dyDescent="0.25">
      <c r="A23" s="11"/>
      <c r="B23" s="6" t="s">
        <v>101</v>
      </c>
      <c r="C23" s="6" t="s">
        <v>98</v>
      </c>
      <c r="D23" s="6" t="s">
        <v>33</v>
      </c>
      <c r="E23" s="6" t="s">
        <v>108</v>
      </c>
      <c r="F23" s="6" t="s">
        <v>35</v>
      </c>
      <c r="G23" s="6" t="s">
        <v>6</v>
      </c>
      <c r="H23" s="14">
        <f>H3/3+H5*4+H7*4+H9*6+H11*4+H12*8</f>
        <v>171</v>
      </c>
    </row>
    <row r="24" spans="1:8" s="3" customFormat="1" ht="18" customHeight="1" x14ac:dyDescent="0.25">
      <c r="A24" s="11"/>
      <c r="B24" s="6" t="s">
        <v>154</v>
      </c>
      <c r="C24" s="6" t="s">
        <v>99</v>
      </c>
      <c r="D24" s="6" t="s">
        <v>31</v>
      </c>
      <c r="E24" s="6" t="s">
        <v>109</v>
      </c>
      <c r="F24" s="6" t="s">
        <v>35</v>
      </c>
      <c r="G24" s="6" t="s">
        <v>6</v>
      </c>
      <c r="H24" s="14">
        <f>H4*4+H6*6+H8*6+H10*4+H12*8</f>
        <v>52</v>
      </c>
    </row>
    <row r="25" spans="1:8" s="3" customFormat="1" ht="18" customHeight="1" x14ac:dyDescent="0.25">
      <c r="A25" s="11"/>
      <c r="B25" s="6" t="s">
        <v>155</v>
      </c>
      <c r="C25" s="6" t="s">
        <v>100</v>
      </c>
      <c r="D25" s="6" t="s">
        <v>31</v>
      </c>
      <c r="E25" s="6" t="s">
        <v>30</v>
      </c>
      <c r="F25" s="6" t="s">
        <v>35</v>
      </c>
      <c r="G25" s="6" t="s">
        <v>6</v>
      </c>
      <c r="H25" s="14">
        <f>H24</f>
        <v>52</v>
      </c>
    </row>
    <row r="26" spans="1:8" s="3" customFormat="1" ht="18" customHeight="1" x14ac:dyDescent="0.25">
      <c r="A26" s="7" t="s">
        <v>123</v>
      </c>
      <c r="B26" s="6" t="s">
        <v>10</v>
      </c>
      <c r="C26" s="6" t="s">
        <v>113</v>
      </c>
      <c r="D26" s="6" t="s">
        <v>34</v>
      </c>
      <c r="E26" s="6" t="s">
        <v>43</v>
      </c>
      <c r="F26" s="6" t="s">
        <v>35</v>
      </c>
      <c r="G26" s="6" t="s">
        <v>6</v>
      </c>
      <c r="H26" s="14" t="s">
        <v>22</v>
      </c>
    </row>
    <row r="27" spans="1:8" s="3" customFormat="1" ht="18" customHeight="1" x14ac:dyDescent="0.25">
      <c r="A27" s="8"/>
      <c r="B27" s="6" t="s">
        <v>11</v>
      </c>
      <c r="C27" s="6" t="s">
        <v>114</v>
      </c>
      <c r="D27" s="6" t="s">
        <v>34</v>
      </c>
      <c r="E27" s="6" t="s">
        <v>43</v>
      </c>
      <c r="F27" s="6" t="s">
        <v>35</v>
      </c>
      <c r="G27" s="6" t="s">
        <v>6</v>
      </c>
      <c r="H27" s="14" t="s">
        <v>22</v>
      </c>
    </row>
    <row r="28" spans="1:8" s="3" customFormat="1" ht="18" customHeight="1" x14ac:dyDescent="0.25">
      <c r="A28" s="8"/>
      <c r="B28" s="6" t="s">
        <v>12</v>
      </c>
      <c r="C28" s="6" t="s">
        <v>115</v>
      </c>
      <c r="D28" s="6" t="s">
        <v>34</v>
      </c>
      <c r="E28" s="6" t="s">
        <v>43</v>
      </c>
      <c r="F28" s="6" t="s">
        <v>35</v>
      </c>
      <c r="G28" s="6" t="s">
        <v>6</v>
      </c>
      <c r="H28" s="14" t="s">
        <v>22</v>
      </c>
    </row>
    <row r="29" spans="1:8" s="3" customFormat="1" ht="18" customHeight="1" x14ac:dyDescent="0.25">
      <c r="A29" s="8"/>
      <c r="B29" s="6" t="s">
        <v>16</v>
      </c>
      <c r="C29" s="6" t="s">
        <v>49</v>
      </c>
      <c r="D29" s="6" t="s">
        <v>34</v>
      </c>
      <c r="E29" s="6" t="s">
        <v>44</v>
      </c>
      <c r="F29" s="6" t="s">
        <v>35</v>
      </c>
      <c r="G29" s="6" t="s">
        <v>6</v>
      </c>
      <c r="H29" s="14" t="s">
        <v>54</v>
      </c>
    </row>
    <row r="30" spans="1:8" s="3" customFormat="1" ht="18" customHeight="1" x14ac:dyDescent="0.25">
      <c r="A30" s="8"/>
      <c r="B30" s="6" t="s">
        <v>39</v>
      </c>
      <c r="C30" s="6" t="s">
        <v>118</v>
      </c>
      <c r="D30" s="6" t="s">
        <v>34</v>
      </c>
      <c r="E30" s="6" t="s">
        <v>112</v>
      </c>
      <c r="F30" s="6" t="s">
        <v>35</v>
      </c>
      <c r="G30" s="6" t="s">
        <v>6</v>
      </c>
      <c r="H30" s="14" t="s">
        <v>58</v>
      </c>
    </row>
    <row r="31" spans="1:8" s="3" customFormat="1" ht="18" customHeight="1" x14ac:dyDescent="0.25">
      <c r="A31" s="8"/>
      <c r="B31" s="6" t="s">
        <v>40</v>
      </c>
      <c r="C31" s="6" t="s">
        <v>117</v>
      </c>
      <c r="D31" s="6" t="s">
        <v>34</v>
      </c>
      <c r="E31" s="6" t="s">
        <v>116</v>
      </c>
      <c r="F31" s="6" t="s">
        <v>35</v>
      </c>
      <c r="G31" s="6" t="s">
        <v>6</v>
      </c>
      <c r="H31" s="14" t="s">
        <v>22</v>
      </c>
    </row>
    <row r="32" spans="1:8" s="3" customFormat="1" ht="18" customHeight="1" x14ac:dyDescent="0.25">
      <c r="A32" s="8"/>
      <c r="B32" s="6" t="s">
        <v>41</v>
      </c>
      <c r="C32" s="6" t="s">
        <v>50</v>
      </c>
      <c r="D32" s="6" t="s">
        <v>34</v>
      </c>
      <c r="E32" s="6" t="s">
        <v>45</v>
      </c>
      <c r="F32" s="6" t="s">
        <v>35</v>
      </c>
      <c r="G32" s="6" t="s">
        <v>6</v>
      </c>
      <c r="H32" s="14" t="s">
        <v>88</v>
      </c>
    </row>
    <row r="33" spans="1:8" s="3" customFormat="1" ht="18" customHeight="1" x14ac:dyDescent="0.25">
      <c r="A33" s="8"/>
      <c r="B33" s="6" t="s">
        <v>42</v>
      </c>
      <c r="C33" s="6" t="s">
        <v>51</v>
      </c>
      <c r="D33" s="6" t="s">
        <v>34</v>
      </c>
      <c r="E33" s="6" t="s">
        <v>46</v>
      </c>
      <c r="F33" s="6" t="s">
        <v>35</v>
      </c>
      <c r="G33" s="6" t="s">
        <v>6</v>
      </c>
      <c r="H33" s="14" t="s">
        <v>88</v>
      </c>
    </row>
    <row r="34" spans="1:8" s="3" customFormat="1" ht="18" customHeight="1" x14ac:dyDescent="0.25">
      <c r="A34" s="8"/>
      <c r="B34" s="6" t="s">
        <v>39</v>
      </c>
      <c r="C34" s="6" t="s">
        <v>119</v>
      </c>
      <c r="D34" s="6" t="s">
        <v>34</v>
      </c>
      <c r="E34" s="6" t="s">
        <v>120</v>
      </c>
      <c r="F34" s="6" t="s">
        <v>35</v>
      </c>
      <c r="G34" s="6" t="s">
        <v>6</v>
      </c>
      <c r="H34" s="14" t="s">
        <v>88</v>
      </c>
    </row>
    <row r="35" spans="1:8" s="3" customFormat="1" ht="18" customHeight="1" x14ac:dyDescent="0.25">
      <c r="A35" s="8"/>
      <c r="B35" s="6" t="s">
        <v>40</v>
      </c>
      <c r="C35" s="6" t="s">
        <v>52</v>
      </c>
      <c r="D35" s="6" t="s">
        <v>34</v>
      </c>
      <c r="E35" s="6" t="s">
        <v>47</v>
      </c>
      <c r="F35" s="6" t="s">
        <v>35</v>
      </c>
      <c r="G35" s="6" t="s">
        <v>6</v>
      </c>
      <c r="H35" s="14">
        <f>H26+H27+H28+H29+H30</f>
        <v>85</v>
      </c>
    </row>
    <row r="36" spans="1:8" s="3" customFormat="1" ht="18" customHeight="1" x14ac:dyDescent="0.25">
      <c r="A36" s="8"/>
      <c r="B36" s="6" t="s">
        <v>41</v>
      </c>
      <c r="C36" s="6" t="s">
        <v>53</v>
      </c>
      <c r="D36" s="6" t="s">
        <v>34</v>
      </c>
      <c r="E36" s="6" t="s">
        <v>48</v>
      </c>
      <c r="F36" s="6" t="s">
        <v>35</v>
      </c>
      <c r="G36" s="6" t="s">
        <v>6</v>
      </c>
      <c r="H36" s="14">
        <f>H35</f>
        <v>85</v>
      </c>
    </row>
    <row r="37" spans="1:8" s="3" customFormat="1" ht="18" customHeight="1" x14ac:dyDescent="0.25">
      <c r="A37" s="7" t="s">
        <v>124</v>
      </c>
      <c r="B37" s="6" t="s">
        <v>13</v>
      </c>
      <c r="C37" s="6" t="s">
        <v>91</v>
      </c>
      <c r="D37" s="6" t="s">
        <v>32</v>
      </c>
      <c r="E37" s="6" t="s">
        <v>102</v>
      </c>
      <c r="F37" s="6" t="s">
        <v>35</v>
      </c>
      <c r="G37" s="6" t="s">
        <v>6</v>
      </c>
      <c r="H37" s="14">
        <f>H35*2</f>
        <v>170</v>
      </c>
    </row>
    <row r="38" spans="1:8" s="3" customFormat="1" ht="18" customHeight="1" x14ac:dyDescent="0.25">
      <c r="A38" s="8"/>
      <c r="B38" s="6" t="s">
        <v>14</v>
      </c>
      <c r="C38" s="6" t="s">
        <v>92</v>
      </c>
      <c r="D38" s="6" t="s">
        <v>33</v>
      </c>
      <c r="E38" s="6" t="s">
        <v>103</v>
      </c>
      <c r="F38" s="6" t="s">
        <v>35</v>
      </c>
      <c r="G38" s="6" t="s">
        <v>6</v>
      </c>
      <c r="H38" s="14">
        <f>H37*2</f>
        <v>340</v>
      </c>
    </row>
    <row r="39" spans="1:8" s="3" customFormat="1" ht="18" customHeight="1" x14ac:dyDescent="0.25">
      <c r="A39" s="8"/>
      <c r="B39" s="6" t="s">
        <v>15</v>
      </c>
      <c r="C39" s="6" t="s">
        <v>93</v>
      </c>
      <c r="D39" s="6" t="s">
        <v>33</v>
      </c>
      <c r="E39" s="6" t="s">
        <v>104</v>
      </c>
      <c r="F39" s="6" t="s">
        <v>35</v>
      </c>
      <c r="G39" s="6" t="s">
        <v>36</v>
      </c>
      <c r="H39" s="14">
        <f>H38</f>
        <v>340</v>
      </c>
    </row>
    <row r="40" spans="1:8" s="3" customFormat="1" ht="18" customHeight="1" x14ac:dyDescent="0.25">
      <c r="A40" s="8"/>
      <c r="B40" s="6" t="s">
        <v>23</v>
      </c>
      <c r="C40" s="6" t="s">
        <v>94</v>
      </c>
      <c r="D40" s="6" t="s">
        <v>33</v>
      </c>
      <c r="E40" s="6" t="s">
        <v>105</v>
      </c>
      <c r="F40" s="6" t="s">
        <v>35</v>
      </c>
      <c r="G40" s="6" t="s">
        <v>6</v>
      </c>
      <c r="H40" s="14">
        <f>H39*2</f>
        <v>680</v>
      </c>
    </row>
    <row r="41" spans="1:8" s="3" customFormat="1" ht="18" customHeight="1" x14ac:dyDescent="0.25">
      <c r="A41" s="8"/>
      <c r="B41" s="6" t="s">
        <v>24</v>
      </c>
      <c r="C41" s="6" t="s">
        <v>122</v>
      </c>
      <c r="D41" s="6" t="s">
        <v>34</v>
      </c>
      <c r="E41" s="6" t="s">
        <v>121</v>
      </c>
      <c r="F41" s="6" t="s">
        <v>35</v>
      </c>
      <c r="G41" s="6" t="s">
        <v>6</v>
      </c>
      <c r="H41" s="14">
        <f>H37*2</f>
        <v>340</v>
      </c>
    </row>
    <row r="42" spans="1:8" ht="15" customHeight="1" x14ac:dyDescent="0.25">
      <c r="A42" s="10" t="s">
        <v>125</v>
      </c>
      <c r="B42" s="6" t="s">
        <v>126</v>
      </c>
      <c r="C42" s="6" t="s">
        <v>130</v>
      </c>
      <c r="D42" s="6" t="s">
        <v>129</v>
      </c>
      <c r="E42" s="6" t="s">
        <v>128</v>
      </c>
      <c r="F42" s="6" t="s">
        <v>35</v>
      </c>
      <c r="G42" s="6" t="s">
        <v>6</v>
      </c>
      <c r="H42" s="14" t="s">
        <v>88</v>
      </c>
    </row>
    <row r="43" spans="1:8" ht="15" customHeight="1" x14ac:dyDescent="0.25">
      <c r="A43" s="11"/>
      <c r="B43" s="7" t="s">
        <v>127</v>
      </c>
      <c r="C43" s="6" t="s">
        <v>144</v>
      </c>
      <c r="D43" s="6" t="s">
        <v>129</v>
      </c>
      <c r="E43" s="6" t="s">
        <v>143</v>
      </c>
      <c r="F43" s="7" t="s">
        <v>35</v>
      </c>
      <c r="G43" s="7" t="s">
        <v>6</v>
      </c>
      <c r="H43" s="15" t="s">
        <v>17</v>
      </c>
    </row>
    <row r="44" spans="1:8" x14ac:dyDescent="0.25">
      <c r="A44" s="11"/>
      <c r="B44" s="8"/>
      <c r="C44" s="6" t="s">
        <v>131</v>
      </c>
      <c r="D44" s="6" t="s">
        <v>129</v>
      </c>
      <c r="E44" s="6" t="s">
        <v>137</v>
      </c>
      <c r="F44" s="8"/>
      <c r="G44" s="8"/>
      <c r="H44" s="16"/>
    </row>
    <row r="45" spans="1:8" x14ac:dyDescent="0.25">
      <c r="A45" s="11"/>
      <c r="B45" s="8"/>
      <c r="C45" s="6" t="s">
        <v>132</v>
      </c>
      <c r="D45" s="6" t="s">
        <v>129</v>
      </c>
      <c r="E45" s="6" t="s">
        <v>138</v>
      </c>
      <c r="F45" s="8"/>
      <c r="G45" s="8"/>
      <c r="H45" s="16"/>
    </row>
    <row r="46" spans="1:8" x14ac:dyDescent="0.25">
      <c r="A46" s="11"/>
      <c r="B46" s="8"/>
      <c r="C46" s="6" t="s">
        <v>133</v>
      </c>
      <c r="D46" s="6" t="s">
        <v>129</v>
      </c>
      <c r="E46" s="6" t="s">
        <v>139</v>
      </c>
      <c r="F46" s="8"/>
      <c r="G46" s="8"/>
      <c r="H46" s="16"/>
    </row>
    <row r="47" spans="1:8" x14ac:dyDescent="0.25">
      <c r="A47" s="11"/>
      <c r="B47" s="8"/>
      <c r="C47" s="6" t="s">
        <v>134</v>
      </c>
      <c r="D47" s="6" t="s">
        <v>129</v>
      </c>
      <c r="E47" s="6" t="s">
        <v>140</v>
      </c>
      <c r="F47" s="8"/>
      <c r="G47" s="8"/>
      <c r="H47" s="16"/>
    </row>
    <row r="48" spans="1:8" x14ac:dyDescent="0.25">
      <c r="A48" s="11"/>
      <c r="B48" s="8"/>
      <c r="C48" s="6" t="s">
        <v>135</v>
      </c>
      <c r="D48" s="6" t="s">
        <v>129</v>
      </c>
      <c r="E48" s="6" t="s">
        <v>141</v>
      </c>
      <c r="F48" s="8"/>
      <c r="G48" s="8"/>
      <c r="H48" s="16"/>
    </row>
    <row r="49" spans="1:8" x14ac:dyDescent="0.25">
      <c r="A49" s="12"/>
      <c r="B49" s="9"/>
      <c r="C49" s="6" t="s">
        <v>136</v>
      </c>
      <c r="D49" s="6" t="s">
        <v>129</v>
      </c>
      <c r="E49" s="6" t="s">
        <v>142</v>
      </c>
      <c r="F49" s="9"/>
      <c r="G49" s="9"/>
      <c r="H49" s="17"/>
    </row>
    <row r="50" spans="1:8" x14ac:dyDescent="0.25">
      <c r="A50" s="10" t="s">
        <v>145</v>
      </c>
      <c r="B50" s="6" t="s">
        <v>146</v>
      </c>
      <c r="C50" s="6" t="s">
        <v>148</v>
      </c>
      <c r="D50" s="6" t="s">
        <v>152</v>
      </c>
      <c r="E50" s="6" t="s">
        <v>150</v>
      </c>
      <c r="F50" s="6" t="s">
        <v>35</v>
      </c>
      <c r="G50" s="6" t="s">
        <v>6</v>
      </c>
      <c r="H50" s="14" t="s">
        <v>88</v>
      </c>
    </row>
    <row r="51" spans="1:8" x14ac:dyDescent="0.25">
      <c r="A51" s="12"/>
      <c r="B51" s="6" t="s">
        <v>147</v>
      </c>
      <c r="C51" s="6" t="s">
        <v>149</v>
      </c>
      <c r="D51" s="6" t="s">
        <v>152</v>
      </c>
      <c r="E51" s="6" t="s">
        <v>151</v>
      </c>
      <c r="F51" s="6" t="s">
        <v>35</v>
      </c>
      <c r="G51" s="6" t="s">
        <v>6</v>
      </c>
      <c r="H51" s="14" t="s">
        <v>88</v>
      </c>
    </row>
  </sheetData>
  <mergeCells count="10">
    <mergeCell ref="A50:A51"/>
    <mergeCell ref="A14:A25"/>
    <mergeCell ref="A26:A36"/>
    <mergeCell ref="A2:A13"/>
    <mergeCell ref="A37:A41"/>
    <mergeCell ref="B43:B49"/>
    <mergeCell ref="H43:H49"/>
    <mergeCell ref="F43:F49"/>
    <mergeCell ref="G43:G49"/>
    <mergeCell ref="A42:A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Зона хранения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Гранкин Алексей Сергеевич</dc:creator>
  <cp:lastModifiedBy>Андрей</cp:lastModifiedBy>
  <dcterms:created xsi:type="dcterms:W3CDTF">2014-09-02T12:01:01Z</dcterms:created>
  <dcterms:modified xsi:type="dcterms:W3CDTF">2016-08-03T13:22:31Z</dcterms:modified>
</cp:coreProperties>
</file>